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21697\Desktop\"/>
    </mc:Choice>
  </mc:AlternateContent>
  <bookViews>
    <workbookView xWindow="0" yWindow="0" windowWidth="28800" windowHeight="14280"/>
  </bookViews>
  <sheets>
    <sheet name="Prisar pr 17.12.2016" sheetId="1" r:id="rId1"/>
    <sheet name="Antal bomstasjonar pr år" sheetId="2" r:id="rId2"/>
    <sheet name="01.01.2009" sheetId="3" r:id="rId3"/>
    <sheet name="01.01.2011" sheetId="4" r:id="rId4"/>
    <sheet name="01.01.2012" sheetId="5" r:id="rId5"/>
    <sheet name="01.01.2013" sheetId="6" r:id="rId6"/>
    <sheet name="01.01.2015" sheetId="7" r:id="rId7"/>
    <sheet name="01.01.2016" sheetId="8" r:id="rId8"/>
  </sheets>
  <definedNames>
    <definedName name="_xlnm._FilterDatabase" localSheetId="2" hidden="1">'01.01.2009'!$A$1:$K$1</definedName>
    <definedName name="_xlnm._FilterDatabase" localSheetId="0" hidden="1">'Prisar pr 17.12.2016'!$A$1:$N$18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21" i="1"/>
  <c r="M22" i="1"/>
  <c r="M23" i="1"/>
  <c r="M24" i="1"/>
  <c r="D24" i="1" l="1"/>
  <c r="E24" i="1"/>
  <c r="F24" i="1"/>
  <c r="G24" i="1"/>
  <c r="H24" i="1"/>
  <c r="I24" i="1"/>
  <c r="C24" i="1"/>
  <c r="D23" i="1" l="1"/>
  <c r="E23" i="1"/>
  <c r="F23" i="1"/>
  <c r="G23" i="1"/>
  <c r="H23" i="1"/>
  <c r="I23" i="1"/>
  <c r="C23" i="1"/>
  <c r="C22" i="1"/>
  <c r="D22" i="1"/>
  <c r="E22" i="1"/>
  <c r="F22" i="1"/>
  <c r="G22" i="1"/>
  <c r="H22" i="1"/>
  <c r="I22" i="1"/>
  <c r="D16" i="8"/>
  <c r="C16" i="8"/>
  <c r="C17" i="8"/>
  <c r="G13" i="7"/>
  <c r="E13" i="7"/>
  <c r="D13" i="7"/>
  <c r="C13" i="7"/>
  <c r="F13" i="7" l="1"/>
  <c r="H13" i="7"/>
  <c r="I13" i="7"/>
  <c r="J13" i="7"/>
  <c r="D12" i="7"/>
  <c r="E12" i="7"/>
  <c r="F12" i="7"/>
  <c r="G12" i="7"/>
  <c r="H12" i="7"/>
  <c r="I12" i="7"/>
  <c r="J12" i="7"/>
  <c r="C12" i="7"/>
  <c r="D11" i="6"/>
  <c r="E11" i="6"/>
  <c r="F11" i="6"/>
  <c r="G11" i="6"/>
  <c r="H11" i="6"/>
  <c r="I11" i="6"/>
  <c r="J11" i="6"/>
  <c r="C11" i="6"/>
  <c r="D10" i="6"/>
  <c r="E10" i="6"/>
  <c r="F10" i="6"/>
  <c r="G10" i="6"/>
  <c r="H10" i="6"/>
  <c r="I10" i="6"/>
  <c r="J10" i="6"/>
  <c r="C10" i="6"/>
  <c r="D10" i="5"/>
  <c r="E10" i="5"/>
  <c r="F10" i="5"/>
  <c r="G10" i="5"/>
  <c r="H10" i="5"/>
  <c r="I10" i="5"/>
  <c r="J10" i="5"/>
  <c r="C10" i="5"/>
  <c r="D9" i="5"/>
  <c r="E9" i="5"/>
  <c r="F9" i="5"/>
  <c r="G9" i="5"/>
  <c r="H9" i="5"/>
  <c r="I9" i="5"/>
  <c r="J9" i="5"/>
  <c r="C9" i="5"/>
  <c r="D8" i="4"/>
  <c r="E8" i="4"/>
  <c r="F8" i="4"/>
  <c r="G8" i="4"/>
  <c r="H8" i="4"/>
  <c r="I8" i="4"/>
  <c r="J8" i="4"/>
  <c r="C8" i="4"/>
  <c r="D7" i="4"/>
  <c r="E7" i="4"/>
  <c r="F7" i="4"/>
  <c r="G7" i="4"/>
  <c r="H7" i="4"/>
  <c r="I7" i="4"/>
  <c r="J7" i="4"/>
  <c r="C7" i="4"/>
  <c r="D4" i="3"/>
  <c r="E4" i="3"/>
  <c r="F4" i="3"/>
  <c r="G4" i="3"/>
  <c r="H4" i="3"/>
  <c r="I4" i="3"/>
  <c r="J4" i="3"/>
  <c r="D5" i="3"/>
  <c r="E5" i="3"/>
  <c r="F5" i="3"/>
  <c r="G5" i="3"/>
  <c r="H5" i="3"/>
  <c r="I5" i="3"/>
  <c r="J5" i="3"/>
  <c r="C5" i="3"/>
  <c r="C4" i="3"/>
  <c r="J17" i="8"/>
  <c r="I17" i="8"/>
  <c r="H17" i="8"/>
  <c r="G17" i="8"/>
  <c r="F17" i="8"/>
  <c r="E17" i="8"/>
  <c r="D17" i="8"/>
  <c r="J16" i="8"/>
  <c r="I16" i="8"/>
  <c r="H16" i="8"/>
  <c r="G16" i="8"/>
  <c r="F16" i="8"/>
  <c r="E16" i="8"/>
  <c r="E20" i="1"/>
  <c r="F20" i="1"/>
  <c r="G20" i="1"/>
  <c r="H20" i="1"/>
  <c r="I20" i="1"/>
  <c r="D20" i="1"/>
  <c r="C20" i="1"/>
  <c r="C21" i="1" l="1"/>
  <c r="D21" i="1"/>
  <c r="E21" i="1"/>
  <c r="F21" i="1"/>
  <c r="G21" i="1"/>
  <c r="H21" i="1"/>
  <c r="I21" i="1"/>
</calcChain>
</file>

<file path=xl/comments1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All betaling automatisert  i 2008. Bomringen oppretta 1. FEBRUAR 1990</t>
        </r>
      </text>
    </comment>
  </commentList>
</comments>
</file>

<file path=xl/comments2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  <comment ref="I2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</commentList>
</comments>
</file>

<file path=xl/comments3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  <comment ref="I5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</commentList>
</comments>
</file>

<file path=xl/comments4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  <comment ref="I7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</commentList>
</comments>
</file>

<file path=xl/comments5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20% rabatt med AutoPass-avtale med Trøndelag Bomveiselskap. Andre avtalar gjev 10% rabatt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  <comment ref="I8" authorId="0" shapeId="0">
      <text>
        <r>
          <rPr>
            <b/>
            <sz val="9"/>
            <color indexed="81"/>
            <rFont val="Tahoma"/>
            <charset val="1"/>
          </rPr>
          <t>Sindre Ness:</t>
        </r>
        <r>
          <rPr>
            <sz val="9"/>
            <color indexed="81"/>
            <rFont val="Tahoma"/>
            <charset val="1"/>
          </rPr>
          <t xml:space="preserve">
10% rabatt. Også mogleg med 20% dersom avtale med Fjellinjen</t>
        </r>
      </text>
    </comment>
  </commentList>
</comments>
</file>

<file path=xl/comments6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</commentList>
</comments>
</file>

<file path=xl/comments7.xml><?xml version="1.0" encoding="utf-8"?>
<comments xmlns="http://schemas.openxmlformats.org/spreadsheetml/2006/main">
  <authors>
    <author>Sindre Ness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Rushtid 7:00 - 9:00 og 15:00 - 17:00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Sindre Ness:</t>
        </r>
        <r>
          <rPr>
            <sz val="9"/>
            <color indexed="81"/>
            <rFont val="Tahoma"/>
            <family val="2"/>
          </rPr>
          <t xml:space="preserve">
Div. rabattar. Mogleg med 50% ved forskuddsbetaling 6.000 kr</t>
        </r>
      </text>
    </comment>
  </commentList>
</comments>
</file>

<file path=xl/sharedStrings.xml><?xml version="1.0" encoding="utf-8"?>
<sst xmlns="http://schemas.openxmlformats.org/spreadsheetml/2006/main" count="284" uniqueCount="59">
  <si>
    <t>Strekning</t>
  </si>
  <si>
    <r>
      <t>E6 Frya og Sjoa</t>
    </r>
    <r>
      <rPr>
        <sz val="11"/>
        <color theme="1"/>
        <rFont val="Calibri"/>
        <family val="2"/>
      </rPr>
      <t xml:space="preserve"> </t>
    </r>
  </si>
  <si>
    <t>Ny E6 Kvam-Sjoa (Bjørkerusten)</t>
  </si>
  <si>
    <t>Nye E6 Vinstra-Kvam (Teigkampen)</t>
  </si>
  <si>
    <t>Ny E6 Harpefoss-Vinstra (Hardvollsmorka)</t>
  </si>
  <si>
    <t>Ny E6 Frya-Harpefoss (Odenrud)</t>
  </si>
  <si>
    <t>E6 Øyer – Tretten</t>
  </si>
  <si>
    <t>E6 Moelv (Kolomoen) – Gardermoen</t>
  </si>
  <si>
    <t xml:space="preserve">Skaberud – Kolomoen </t>
  </si>
  <si>
    <t>Akershus grense – Skaberud</t>
  </si>
  <si>
    <t>Minnesund - Hedmark grense</t>
  </si>
  <si>
    <t>Boksrud – Minnesund</t>
  </si>
  <si>
    <t>Dal – Boksrud</t>
  </si>
  <si>
    <t>Hovinmoen – Dal</t>
  </si>
  <si>
    <t xml:space="preserve">E136 </t>
  </si>
  <si>
    <t>Bomstasjon</t>
  </si>
  <si>
    <t>Rushtid bil</t>
  </si>
  <si>
    <t>Rabatt rushtid bil</t>
  </si>
  <si>
    <t>Tresfjordbrua – Vikebukt</t>
  </si>
  <si>
    <t>Vågstrandstunnelen</t>
  </si>
  <si>
    <t>E6 Tingberg </t>
  </si>
  <si>
    <t>Bomringen Oslo</t>
  </si>
  <si>
    <t>RV 190 Ulven</t>
  </si>
  <si>
    <t>Miljøpakke Trondheim</t>
  </si>
  <si>
    <t>Trondheim - Oslo E6</t>
  </si>
  <si>
    <t>Ålesund - Oslo E139 og E6</t>
  </si>
  <si>
    <t>Fullpris bil</t>
  </si>
  <si>
    <t>Rabatt bil</t>
  </si>
  <si>
    <t>Fullpris +3500kg</t>
  </si>
  <si>
    <t>Rushtid +3500kg</t>
  </si>
  <si>
    <t>Rabatt +3500kg</t>
  </si>
  <si>
    <t>Rabatt rushtid +3500kg</t>
  </si>
  <si>
    <t>Miljøpakke Trondheim, E6 Moelv - Gardermoen (4 stk), Bomringen Oslo</t>
  </si>
  <si>
    <t>Miljøpakke Trondheim, E6 Moelv - Gardermoen (2 stk), Bomringen Oslo</t>
  </si>
  <si>
    <t>Miljøpakke Trondheim (3 stk), E6 Øyer - Tretten, E6 Moelv - Gardermoen (4 stk), Bomringen Oslo</t>
  </si>
  <si>
    <t>Miljøpakke Trondheim, E6 Øyer - Tretten, E6 Moelv - Gardermoen (4 stk), Bomringen Oslo</t>
  </si>
  <si>
    <t>Miljøpakke Trondheim (3 stk), E136 (2 stk), E6 Øyer - Tretten, E6 Moelv - Gardermoen (6 stk), Bomringen Oslo</t>
  </si>
  <si>
    <t>Miljøpakke Trondheim (3 stk), E136 (2 stk), E6 Frya og Sjoa (4 stk), E6 Øyer - Tretten, E6 Moelv - Gardermoen (6 stk), Bomringen Oslo</t>
  </si>
  <si>
    <t>Takst frå</t>
  </si>
  <si>
    <t>56. Bomstasjon Kroppan bru - Sørover</t>
  </si>
  <si>
    <t>70. Bomstasjon Tonstad</t>
  </si>
  <si>
    <t>52. Bomstasjon Klett E6 Storlerbakken</t>
  </si>
  <si>
    <t>56. Bomstasjon Klett E6 Storlerbakken</t>
  </si>
  <si>
    <t>Ålesund - Oslo E139 - E6</t>
  </si>
  <si>
    <t>Ålesund - Oslo E39 - Rv.15 - E6</t>
  </si>
  <si>
    <t>Inkluderer ferge</t>
  </si>
  <si>
    <t>Bomstasjonar Ålesund - Oslo E139 - E6</t>
  </si>
  <si>
    <t>Bomstasjonar Trondheim - Oslo E6</t>
  </si>
  <si>
    <t>Trondheim - Oslo E6 - Rv.3/25 - E6</t>
  </si>
  <si>
    <t>Trondheim Oslo E6 - Rv.3/25 - E6 - Rv.4 - E6</t>
  </si>
  <si>
    <t>For den gjerrige: Østerdalen + om Gjøvik</t>
  </si>
  <si>
    <t>Trondheim - Oslo E7</t>
  </si>
  <si>
    <t>Ålesund - Oslo E139 - E7</t>
  </si>
  <si>
    <t>Trondheim - Oslo E6 - Rv.3/25 - E7</t>
  </si>
  <si>
    <t>Ålesund - Oslo E39 - Rv.15 - E7</t>
  </si>
  <si>
    <t>Trondheim Oslo E6 - Rv.3/25 - E6 - Rv.4 - E7</t>
  </si>
  <si>
    <t>57. Bomstasjon Kroppan bru - Sørover</t>
  </si>
  <si>
    <t>71. Bomstasjon Tonstad</t>
  </si>
  <si>
    <t>53. Bomstasjon Klett E6 Storlerbakken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</si>
</sst>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LFT Etica Vanlig"/>
      <family val="2"/>
    </font>
    <font>
      <b/>
      <sz val="10"/>
      <color theme="1"/>
      <name val="LFT Etica Vanlig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tabSelected="1" workbookViewId="0">
      <pane ySplit="1" topLeftCell="A2" activePane="bottomLeft" state="frozen"/>
      <selection pane="bottomLeft" activeCell="B28" sqref="B28"/>
    </sheetView>
  </sheetViews>
  <sheetFormatPr baseColWidth="10" defaultRowHeight="12.75"/>
  <cols>
    <col min="1" max="1" width="39.42578125" customWidth="1"/>
    <col min="2" max="2" width="38.5703125" bestFit="1" customWidth="1"/>
    <col min="6" max="6" width="15" bestFit="1" customWidth="1"/>
    <col min="7" max="7" width="14.7109375" bestFit="1" customWidth="1"/>
    <col min="8" max="8" width="15" bestFit="1" customWidth="1"/>
    <col min="9" max="9" width="14.140625" bestFit="1" customWidth="1"/>
    <col min="10" max="10" width="40.5703125" customWidth="1"/>
    <col min="11" max="11" width="41.140625" customWidth="1"/>
    <col min="12" max="12" width="40.7109375" customWidth="1"/>
    <col min="13" max="13" width="15.5703125" customWidth="1"/>
  </cols>
  <sheetData>
    <row r="1" spans="1:13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0</v>
      </c>
      <c r="K1" t="s">
        <v>0</v>
      </c>
      <c r="L1" t="s">
        <v>15</v>
      </c>
      <c r="M1" t="s">
        <v>26</v>
      </c>
    </row>
    <row r="2" spans="1:13">
      <c r="A2" s="3" t="s">
        <v>23</v>
      </c>
      <c r="B2" t="s">
        <v>39</v>
      </c>
      <c r="C2">
        <v>9</v>
      </c>
      <c r="D2">
        <v>9</v>
      </c>
      <c r="E2">
        <v>7.2</v>
      </c>
      <c r="F2">
        <v>7.2</v>
      </c>
      <c r="G2">
        <v>45</v>
      </c>
      <c r="H2">
        <v>45</v>
      </c>
      <c r="I2">
        <v>36</v>
      </c>
      <c r="J2" s="3" t="s">
        <v>23</v>
      </c>
      <c r="K2" s="3" t="s">
        <v>23</v>
      </c>
      <c r="L2" t="s">
        <v>56</v>
      </c>
      <c r="M2">
        <v>49.8857142857143</v>
      </c>
    </row>
    <row r="3" spans="1:13" ht="13.5" customHeight="1">
      <c r="A3" s="3" t="s">
        <v>23</v>
      </c>
      <c r="B3" s="5" t="s">
        <v>40</v>
      </c>
      <c r="C3">
        <v>9</v>
      </c>
      <c r="D3">
        <v>9</v>
      </c>
      <c r="E3">
        <v>7.2</v>
      </c>
      <c r="F3">
        <v>7.2</v>
      </c>
      <c r="G3">
        <v>27</v>
      </c>
      <c r="H3">
        <v>27</v>
      </c>
      <c r="I3">
        <v>21.6</v>
      </c>
      <c r="J3" s="3" t="s">
        <v>23</v>
      </c>
      <c r="K3" s="3" t="s">
        <v>23</v>
      </c>
      <c r="L3" s="5" t="s">
        <v>57</v>
      </c>
      <c r="M3">
        <v>28.8</v>
      </c>
    </row>
    <row r="4" spans="1:13" ht="75">
      <c r="A4" s="3" t="s">
        <v>23</v>
      </c>
      <c r="B4" s="6" t="s">
        <v>41</v>
      </c>
      <c r="C4">
        <v>11</v>
      </c>
      <c r="D4">
        <v>22</v>
      </c>
      <c r="E4">
        <v>9.9</v>
      </c>
      <c r="F4">
        <v>19.8</v>
      </c>
      <c r="G4">
        <v>33</v>
      </c>
      <c r="H4">
        <v>66</v>
      </c>
      <c r="I4">
        <v>29.7</v>
      </c>
      <c r="J4" s="3" t="s">
        <v>23</v>
      </c>
      <c r="K4" s="3" t="s">
        <v>23</v>
      </c>
      <c r="L4" s="6" t="s">
        <v>58</v>
      </c>
      <c r="M4">
        <v>51.228571428571399</v>
      </c>
    </row>
    <row r="5" spans="1:13" ht="15">
      <c r="A5" s="1" t="s">
        <v>14</v>
      </c>
      <c r="B5" s="2" t="s">
        <v>18</v>
      </c>
      <c r="C5">
        <v>90</v>
      </c>
      <c r="D5">
        <v>90</v>
      </c>
      <c r="E5">
        <v>45</v>
      </c>
      <c r="F5">
        <v>45</v>
      </c>
      <c r="G5">
        <v>270</v>
      </c>
      <c r="H5">
        <v>270</v>
      </c>
      <c r="I5">
        <v>135</v>
      </c>
      <c r="J5" s="1" t="s">
        <v>14</v>
      </c>
      <c r="K5" s="1" t="s">
        <v>14</v>
      </c>
      <c r="L5" s="2" t="s">
        <v>18</v>
      </c>
      <c r="M5">
        <v>237.857142857143</v>
      </c>
    </row>
    <row r="6" spans="1:13" ht="15">
      <c r="A6" s="1" t="s">
        <v>14</v>
      </c>
      <c r="B6" s="2" t="s">
        <v>19</v>
      </c>
      <c r="C6">
        <v>42</v>
      </c>
      <c r="D6">
        <v>42</v>
      </c>
      <c r="E6">
        <v>21</v>
      </c>
      <c r="F6">
        <v>21</v>
      </c>
      <c r="G6">
        <v>126</v>
      </c>
      <c r="H6">
        <v>126</v>
      </c>
      <c r="I6">
        <v>63</v>
      </c>
      <c r="J6" s="1" t="s">
        <v>14</v>
      </c>
      <c r="K6" s="1" t="s">
        <v>14</v>
      </c>
      <c r="L6" s="2" t="s">
        <v>19</v>
      </c>
      <c r="M6">
        <v>111</v>
      </c>
    </row>
    <row r="7" spans="1:13" ht="15">
      <c r="A7" s="1" t="s">
        <v>1</v>
      </c>
      <c r="B7" s="2" t="s">
        <v>2</v>
      </c>
      <c r="C7">
        <v>16</v>
      </c>
      <c r="D7">
        <v>16</v>
      </c>
      <c r="E7">
        <v>12.8</v>
      </c>
      <c r="F7">
        <v>12.8</v>
      </c>
      <c r="G7">
        <v>32</v>
      </c>
      <c r="H7">
        <v>32</v>
      </c>
      <c r="I7">
        <v>32</v>
      </c>
      <c r="J7" s="1" t="s">
        <v>1</v>
      </c>
      <c r="K7" s="1" t="s">
        <v>1</v>
      </c>
      <c r="L7" s="2" t="s">
        <v>2</v>
      </c>
      <c r="M7">
        <v>36.1142857142857</v>
      </c>
    </row>
    <row r="8" spans="1:13" ht="15">
      <c r="A8" s="1" t="s">
        <v>1</v>
      </c>
      <c r="B8" s="2" t="s">
        <v>3</v>
      </c>
      <c r="C8">
        <v>33</v>
      </c>
      <c r="D8">
        <v>33</v>
      </c>
      <c r="E8">
        <v>26.4</v>
      </c>
      <c r="F8">
        <v>26.4</v>
      </c>
      <c r="G8">
        <v>66</v>
      </c>
      <c r="H8">
        <v>66</v>
      </c>
      <c r="I8">
        <v>66</v>
      </c>
      <c r="J8" s="1" t="s">
        <v>1</v>
      </c>
      <c r="K8" s="1" t="s">
        <v>1</v>
      </c>
      <c r="L8" s="2" t="s">
        <v>3</v>
      </c>
      <c r="M8">
        <v>74.485714285714295</v>
      </c>
    </row>
    <row r="9" spans="1:13" ht="15">
      <c r="A9" s="1" t="s">
        <v>1</v>
      </c>
      <c r="B9" s="2" t="s">
        <v>4</v>
      </c>
      <c r="C9">
        <v>24</v>
      </c>
      <c r="D9">
        <v>24</v>
      </c>
      <c r="E9">
        <v>19.2</v>
      </c>
      <c r="F9">
        <v>19.2</v>
      </c>
      <c r="G9">
        <v>48</v>
      </c>
      <c r="H9">
        <v>48</v>
      </c>
      <c r="I9">
        <v>48</v>
      </c>
      <c r="J9" s="1" t="s">
        <v>1</v>
      </c>
      <c r="K9" s="1" t="s">
        <v>1</v>
      </c>
      <c r="L9" s="2" t="s">
        <v>4</v>
      </c>
      <c r="M9">
        <v>54.171428571428599</v>
      </c>
    </row>
    <row r="10" spans="1:13" ht="15">
      <c r="A10" s="1" t="s">
        <v>1</v>
      </c>
      <c r="B10" s="2" t="s">
        <v>5</v>
      </c>
      <c r="C10">
        <v>36</v>
      </c>
      <c r="D10">
        <v>36</v>
      </c>
      <c r="E10">
        <v>28.8</v>
      </c>
      <c r="F10">
        <v>28.8</v>
      </c>
      <c r="G10">
        <v>72</v>
      </c>
      <c r="H10">
        <v>72</v>
      </c>
      <c r="I10">
        <v>72</v>
      </c>
      <c r="J10" s="1" t="s">
        <v>1</v>
      </c>
      <c r="K10" s="1" t="s">
        <v>1</v>
      </c>
      <c r="L10" s="2" t="s">
        <v>5</v>
      </c>
      <c r="M10">
        <v>81.257142857142895</v>
      </c>
    </row>
    <row r="11" spans="1:13" ht="15">
      <c r="A11" s="1" t="s">
        <v>6</v>
      </c>
      <c r="B11" s="2" t="s">
        <v>20</v>
      </c>
      <c r="C11">
        <v>24</v>
      </c>
      <c r="D11">
        <v>24</v>
      </c>
      <c r="E11">
        <v>21.6</v>
      </c>
      <c r="F11">
        <v>21.6</v>
      </c>
      <c r="G11">
        <v>48</v>
      </c>
      <c r="H11">
        <v>48</v>
      </c>
      <c r="I11">
        <v>43.2</v>
      </c>
      <c r="J11" s="1" t="s">
        <v>6</v>
      </c>
      <c r="K11" s="1" t="s">
        <v>6</v>
      </c>
      <c r="L11" s="2" t="s">
        <v>20</v>
      </c>
      <c r="M11">
        <v>51.771428571428601</v>
      </c>
    </row>
    <row r="12" spans="1:13" ht="15">
      <c r="A12" s="1" t="s">
        <v>7</v>
      </c>
      <c r="B12" s="2" t="s">
        <v>8</v>
      </c>
      <c r="C12">
        <v>23</v>
      </c>
      <c r="D12">
        <v>23</v>
      </c>
      <c r="E12">
        <v>20.7</v>
      </c>
      <c r="F12">
        <v>20.7</v>
      </c>
      <c r="G12">
        <v>46</v>
      </c>
      <c r="H12">
        <v>46</v>
      </c>
      <c r="I12">
        <v>41.4</v>
      </c>
      <c r="J12" s="1" t="s">
        <v>7</v>
      </c>
      <c r="K12" s="1" t="s">
        <v>7</v>
      </c>
      <c r="L12" s="2" t="s">
        <v>8</v>
      </c>
      <c r="M12">
        <v>49.6142857142857</v>
      </c>
    </row>
    <row r="13" spans="1:13" ht="15">
      <c r="A13" s="1" t="s">
        <v>7</v>
      </c>
      <c r="B13" s="2" t="s">
        <v>9</v>
      </c>
      <c r="C13">
        <v>21</v>
      </c>
      <c r="D13">
        <v>21</v>
      </c>
      <c r="E13">
        <v>18.899999999999999</v>
      </c>
      <c r="F13">
        <v>18.899999999999999</v>
      </c>
      <c r="G13">
        <v>42</v>
      </c>
      <c r="H13">
        <v>42</v>
      </c>
      <c r="I13">
        <v>37.799999999999997</v>
      </c>
      <c r="J13" s="1" t="s">
        <v>7</v>
      </c>
      <c r="K13" s="1" t="s">
        <v>7</v>
      </c>
      <c r="L13" s="2" t="s">
        <v>9</v>
      </c>
      <c r="M13">
        <v>45.3</v>
      </c>
    </row>
    <row r="14" spans="1:13" ht="15">
      <c r="A14" s="1" t="s">
        <v>7</v>
      </c>
      <c r="B14" s="2" t="s">
        <v>10</v>
      </c>
      <c r="C14">
        <v>20</v>
      </c>
      <c r="D14">
        <v>20</v>
      </c>
      <c r="E14">
        <v>18</v>
      </c>
      <c r="F14">
        <v>18</v>
      </c>
      <c r="G14">
        <v>40</v>
      </c>
      <c r="H14">
        <v>40</v>
      </c>
      <c r="I14">
        <v>36</v>
      </c>
      <c r="J14" s="1" t="s">
        <v>7</v>
      </c>
      <c r="K14" s="1" t="s">
        <v>7</v>
      </c>
      <c r="L14" s="2" t="s">
        <v>10</v>
      </c>
      <c r="M14">
        <v>43.142857142857103</v>
      </c>
    </row>
    <row r="15" spans="1:13" ht="15">
      <c r="A15" s="1" t="s">
        <v>7</v>
      </c>
      <c r="B15" s="2" t="s">
        <v>11</v>
      </c>
      <c r="C15">
        <v>15</v>
      </c>
      <c r="D15">
        <v>15</v>
      </c>
      <c r="E15">
        <v>13.5</v>
      </c>
      <c r="F15">
        <v>13.5</v>
      </c>
      <c r="G15">
        <v>30</v>
      </c>
      <c r="H15">
        <v>30</v>
      </c>
      <c r="I15">
        <v>27</v>
      </c>
      <c r="J15" s="1" t="s">
        <v>7</v>
      </c>
      <c r="K15" s="1" t="s">
        <v>7</v>
      </c>
      <c r="L15" s="2" t="s">
        <v>11</v>
      </c>
      <c r="M15">
        <v>32.357142857142897</v>
      </c>
    </row>
    <row r="16" spans="1:13" ht="15">
      <c r="A16" s="1" t="s">
        <v>7</v>
      </c>
      <c r="B16" s="2" t="s">
        <v>12</v>
      </c>
      <c r="C16">
        <v>19</v>
      </c>
      <c r="D16">
        <v>19</v>
      </c>
      <c r="E16">
        <v>17.100000000000001</v>
      </c>
      <c r="F16">
        <v>17.100000000000001</v>
      </c>
      <c r="G16">
        <v>38</v>
      </c>
      <c r="H16">
        <v>38</v>
      </c>
      <c r="I16">
        <v>34.200000000000003</v>
      </c>
      <c r="J16" s="1" t="s">
        <v>7</v>
      </c>
      <c r="K16" s="1" t="s">
        <v>7</v>
      </c>
      <c r="L16" s="2" t="s">
        <v>12</v>
      </c>
      <c r="M16">
        <v>40.985714285714302</v>
      </c>
    </row>
    <row r="17" spans="1:13" ht="15">
      <c r="A17" s="1" t="s">
        <v>7</v>
      </c>
      <c r="B17" s="2" t="s">
        <v>13</v>
      </c>
      <c r="C17">
        <v>19</v>
      </c>
      <c r="D17">
        <v>19</v>
      </c>
      <c r="E17">
        <v>17.100000000000001</v>
      </c>
      <c r="F17">
        <v>17.100000000000001</v>
      </c>
      <c r="G17">
        <v>38</v>
      </c>
      <c r="H17">
        <v>38</v>
      </c>
      <c r="I17">
        <v>34.200000000000003</v>
      </c>
      <c r="J17" s="1" t="s">
        <v>7</v>
      </c>
      <c r="K17" s="1" t="s">
        <v>7</v>
      </c>
      <c r="L17" s="2" t="s">
        <v>13</v>
      </c>
      <c r="M17">
        <v>40.985714285714302</v>
      </c>
    </row>
    <row r="18" spans="1:13" ht="15">
      <c r="A18" s="1" t="s">
        <v>21</v>
      </c>
      <c r="B18" s="2" t="s">
        <v>22</v>
      </c>
      <c r="C18">
        <v>33</v>
      </c>
      <c r="D18">
        <v>33</v>
      </c>
      <c r="E18">
        <v>29.7</v>
      </c>
      <c r="F18">
        <v>29.7</v>
      </c>
      <c r="G18">
        <v>99</v>
      </c>
      <c r="H18">
        <v>99</v>
      </c>
      <c r="I18">
        <v>89.1</v>
      </c>
      <c r="J18" s="1" t="s">
        <v>21</v>
      </c>
      <c r="K18" s="1" t="s">
        <v>21</v>
      </c>
      <c r="L18" s="2" t="s">
        <v>22</v>
      </c>
      <c r="M18">
        <v>111.728571428571</v>
      </c>
    </row>
    <row r="20" spans="1:13" ht="15">
      <c r="A20" s="1" t="s">
        <v>24</v>
      </c>
      <c r="C20">
        <f>SUM(C2:C18)-SUM(C5:C6)</f>
        <v>312</v>
      </c>
      <c r="D20">
        <f>SUM(D2:D18)-SUM(D5:D6)</f>
        <v>323</v>
      </c>
      <c r="E20">
        <f t="shared" ref="E20:J20" si="0">SUM(E2:E18)-SUM(E5:E6)</f>
        <v>268.10000000000002</v>
      </c>
      <c r="F20">
        <f t="shared" si="0"/>
        <v>278.00000000000006</v>
      </c>
      <c r="G20">
        <f t="shared" si="0"/>
        <v>704</v>
      </c>
      <c r="H20">
        <f t="shared" si="0"/>
        <v>737</v>
      </c>
      <c r="I20">
        <f t="shared" si="0"/>
        <v>648.20000000000005</v>
      </c>
      <c r="J20" s="1" t="s">
        <v>51</v>
      </c>
      <c r="K20" s="1" t="s">
        <v>51</v>
      </c>
      <c r="M20">
        <f>SUM(M2:M18)-SUM(M5:M6)</f>
        <v>791.82857142857085</v>
      </c>
    </row>
    <row r="21" spans="1:13" ht="15">
      <c r="A21" s="1" t="s">
        <v>43</v>
      </c>
      <c r="C21">
        <f>SUM(C5:C18)</f>
        <v>415</v>
      </c>
      <c r="D21">
        <f t="shared" ref="D21:J21" si="1">SUM(D5:D18)</f>
        <v>415</v>
      </c>
      <c r="E21">
        <f t="shared" si="1"/>
        <v>309.8</v>
      </c>
      <c r="F21">
        <f t="shared" si="1"/>
        <v>309.8</v>
      </c>
      <c r="G21">
        <f t="shared" si="1"/>
        <v>995</v>
      </c>
      <c r="H21">
        <f t="shared" si="1"/>
        <v>995</v>
      </c>
      <c r="I21">
        <f t="shared" si="1"/>
        <v>758.90000000000009</v>
      </c>
      <c r="J21" s="1" t="s">
        <v>52</v>
      </c>
      <c r="K21" s="1" t="s">
        <v>52</v>
      </c>
      <c r="M21">
        <f>SUM(M5:M18)</f>
        <v>1010.7714285714283</v>
      </c>
    </row>
    <row r="22" spans="1:13" ht="15">
      <c r="A22" s="1" t="s">
        <v>48</v>
      </c>
      <c r="C22">
        <f>SUM(C2:C18)-SUM(C5:C11)</f>
        <v>179</v>
      </c>
      <c r="D22">
        <f t="shared" ref="D22:J22" si="2">SUM(D2:D18)-SUM(D5:D11)</f>
        <v>190</v>
      </c>
      <c r="E22">
        <f t="shared" si="2"/>
        <v>159.30000000000004</v>
      </c>
      <c r="F22">
        <f t="shared" si="2"/>
        <v>169.20000000000007</v>
      </c>
      <c r="G22">
        <f t="shared" si="2"/>
        <v>438</v>
      </c>
      <c r="H22">
        <f t="shared" si="2"/>
        <v>471</v>
      </c>
      <c r="I22">
        <f t="shared" si="2"/>
        <v>387.00000000000006</v>
      </c>
      <c r="J22" s="1" t="s">
        <v>53</v>
      </c>
      <c r="K22" s="1" t="s">
        <v>53</v>
      </c>
      <c r="M22">
        <f>SUM(M2:M18)-SUM(M5:M11)</f>
        <v>494.02857142857079</v>
      </c>
    </row>
    <row r="23" spans="1:13" ht="15">
      <c r="A23" s="1" t="s">
        <v>44</v>
      </c>
      <c r="B23" t="s">
        <v>45</v>
      </c>
      <c r="C23">
        <f>SUM(C11:C18)</f>
        <v>174</v>
      </c>
      <c r="D23">
        <f t="shared" ref="D23:J23" si="3">SUM(D11:D18)</f>
        <v>174</v>
      </c>
      <c r="E23">
        <f t="shared" si="3"/>
        <v>156.59999999999997</v>
      </c>
      <c r="F23">
        <f t="shared" si="3"/>
        <v>156.59999999999997</v>
      </c>
      <c r="G23">
        <f t="shared" si="3"/>
        <v>381</v>
      </c>
      <c r="H23">
        <f t="shared" si="3"/>
        <v>381</v>
      </c>
      <c r="I23">
        <f t="shared" si="3"/>
        <v>342.9</v>
      </c>
      <c r="J23" s="1" t="s">
        <v>54</v>
      </c>
      <c r="K23" s="1" t="s">
        <v>54</v>
      </c>
      <c r="L23" t="s">
        <v>45</v>
      </c>
      <c r="M23">
        <f>SUM(M11:M18)</f>
        <v>415.88571428571396</v>
      </c>
    </row>
    <row r="24" spans="1:13" ht="15">
      <c r="A24" s="1" t="s">
        <v>49</v>
      </c>
      <c r="B24" t="s">
        <v>50</v>
      </c>
      <c r="C24">
        <f>SUM(C2+C3+C4+C18)</f>
        <v>62</v>
      </c>
      <c r="D24">
        <f t="shared" ref="D24:J24" si="4">SUM(D2+D3+D4+D18)</f>
        <v>73</v>
      </c>
      <c r="E24">
        <f t="shared" si="4"/>
        <v>54</v>
      </c>
      <c r="F24">
        <f t="shared" si="4"/>
        <v>63.900000000000006</v>
      </c>
      <c r="G24">
        <f t="shared" si="4"/>
        <v>204</v>
      </c>
      <c r="H24">
        <f t="shared" si="4"/>
        <v>237</v>
      </c>
      <c r="I24">
        <f t="shared" si="4"/>
        <v>176.39999999999998</v>
      </c>
      <c r="J24" s="1" t="s">
        <v>55</v>
      </c>
      <c r="K24" s="1" t="s">
        <v>55</v>
      </c>
      <c r="L24" t="s">
        <v>50</v>
      </c>
      <c r="M24">
        <f>SUM(M2+M3+M4+M18)</f>
        <v>241.64285714285671</v>
      </c>
    </row>
  </sheetData>
  <autoFilter ref="A1:N18"/>
  <pageMargins left="0.7" right="0.7" top="0.75" bottom="0.75" header="0.3" footer="0.3"/>
  <pageSetup paperSize="9" orientation="portrait" verticalDpi="0" r:id="rId1"/>
  <ignoredErrors>
    <ignoredError sqref="C21:I21 C23:I2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9" sqref="B9"/>
    </sheetView>
  </sheetViews>
  <sheetFormatPr baseColWidth="10" defaultRowHeight="12.75"/>
  <cols>
    <col min="2" max="2" width="16.28515625" style="5" customWidth="1"/>
    <col min="3" max="3" width="15.28515625" style="5" customWidth="1"/>
    <col min="4" max="4" width="115.7109375" bestFit="1" customWidth="1"/>
  </cols>
  <sheetData>
    <row r="1" spans="1:4" ht="38.25">
      <c r="B1" s="5" t="s">
        <v>46</v>
      </c>
      <c r="C1" s="5" t="s">
        <v>47</v>
      </c>
    </row>
    <row r="2" spans="1:4">
      <c r="A2" s="4">
        <v>39814</v>
      </c>
      <c r="B2" s="5">
        <v>1</v>
      </c>
      <c r="C2" s="5">
        <v>1</v>
      </c>
      <c r="D2" t="s">
        <v>21</v>
      </c>
    </row>
    <row r="3" spans="1:4">
      <c r="A3" s="4">
        <v>40544</v>
      </c>
      <c r="B3" s="5">
        <v>3</v>
      </c>
      <c r="C3" s="5">
        <v>4</v>
      </c>
      <c r="D3" t="s">
        <v>33</v>
      </c>
    </row>
    <row r="4" spans="1:4">
      <c r="A4" s="4">
        <v>40909</v>
      </c>
      <c r="B4" s="5">
        <v>5</v>
      </c>
      <c r="C4" s="5">
        <v>6</v>
      </c>
      <c r="D4" t="s">
        <v>32</v>
      </c>
    </row>
    <row r="5" spans="1:4">
      <c r="A5" s="4">
        <v>41275</v>
      </c>
      <c r="B5" s="5">
        <v>6</v>
      </c>
      <c r="C5" s="5">
        <v>7</v>
      </c>
      <c r="D5" t="s">
        <v>35</v>
      </c>
    </row>
    <row r="6" spans="1:4">
      <c r="A6" s="4">
        <v>42005</v>
      </c>
      <c r="B6" s="5">
        <v>8</v>
      </c>
      <c r="C6" s="5">
        <v>9</v>
      </c>
      <c r="D6" t="s">
        <v>34</v>
      </c>
    </row>
    <row r="7" spans="1:4">
      <c r="A7" s="4">
        <v>42370</v>
      </c>
      <c r="B7" s="5">
        <v>10</v>
      </c>
      <c r="C7" s="5">
        <v>11</v>
      </c>
      <c r="D7" t="s">
        <v>36</v>
      </c>
    </row>
    <row r="8" spans="1:4">
      <c r="A8" s="4">
        <v>42736</v>
      </c>
      <c r="B8" s="5">
        <v>14</v>
      </c>
      <c r="C8" s="5">
        <v>15</v>
      </c>
      <c r="D8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"/>
  <sheetViews>
    <sheetView workbookViewId="0"/>
  </sheetViews>
  <sheetFormatPr baseColWidth="10" defaultRowHeight="12.75"/>
  <cols>
    <col min="1" max="1" width="23.5703125" bestFit="1" customWidth="1"/>
    <col min="2" max="2" width="13.140625" bestFit="1" customWidth="1"/>
    <col min="3" max="3" width="11.7109375" bestFit="1" customWidth="1"/>
    <col min="4" max="4" width="12" bestFit="1" customWidth="1"/>
    <col min="5" max="5" width="11.140625" bestFit="1" customWidth="1"/>
    <col min="6" max="6" width="17.28515625" bestFit="1" customWidth="1"/>
    <col min="7" max="7" width="17" bestFit="1" customWidth="1"/>
    <col min="8" max="8" width="17.28515625" bestFit="1" customWidth="1"/>
    <col min="9" max="9" width="16.42578125" bestFit="1" customWidth="1"/>
    <col min="10" max="10" width="22.7109375" bestFit="1" customWidth="1"/>
    <col min="11" max="11" width="10.42578125" bestFit="1" customWidth="1"/>
  </cols>
  <sheetData>
    <row r="1" spans="1:11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1" ht="15">
      <c r="A2" s="1" t="s">
        <v>21</v>
      </c>
      <c r="B2" s="2" t="s">
        <v>22</v>
      </c>
      <c r="C2">
        <v>25</v>
      </c>
      <c r="D2">
        <v>25</v>
      </c>
      <c r="E2">
        <v>22.5</v>
      </c>
      <c r="F2">
        <v>22.5</v>
      </c>
      <c r="G2">
        <v>75</v>
      </c>
      <c r="H2">
        <v>75</v>
      </c>
      <c r="I2">
        <v>67.5</v>
      </c>
      <c r="J2">
        <v>67.5</v>
      </c>
      <c r="K2" s="4">
        <v>39630</v>
      </c>
    </row>
    <row r="4" spans="1:11" ht="15">
      <c r="A4" s="1" t="s">
        <v>24</v>
      </c>
      <c r="C4">
        <f>SUM(C2)</f>
        <v>25</v>
      </c>
      <c r="D4">
        <f t="shared" ref="D4:J4" si="0">SUM(D2)</f>
        <v>25</v>
      </c>
      <c r="E4">
        <f t="shared" si="0"/>
        <v>22.5</v>
      </c>
      <c r="F4">
        <f t="shared" si="0"/>
        <v>22.5</v>
      </c>
      <c r="G4">
        <f t="shared" si="0"/>
        <v>75</v>
      </c>
      <c r="H4">
        <f t="shared" si="0"/>
        <v>75</v>
      </c>
      <c r="I4">
        <f t="shared" si="0"/>
        <v>67.5</v>
      </c>
      <c r="J4">
        <f t="shared" si="0"/>
        <v>67.5</v>
      </c>
    </row>
    <row r="5" spans="1:11" ht="15">
      <c r="A5" s="1" t="s">
        <v>25</v>
      </c>
      <c r="C5">
        <f>SUM(C2)</f>
        <v>25</v>
      </c>
      <c r="D5">
        <f t="shared" ref="D5:J5" si="1">SUM(D2)</f>
        <v>25</v>
      </c>
      <c r="E5">
        <f t="shared" si="1"/>
        <v>22.5</v>
      </c>
      <c r="F5">
        <f t="shared" si="1"/>
        <v>22.5</v>
      </c>
      <c r="G5">
        <f t="shared" si="1"/>
        <v>75</v>
      </c>
      <c r="H5">
        <f t="shared" si="1"/>
        <v>75</v>
      </c>
      <c r="I5">
        <f t="shared" si="1"/>
        <v>67.5</v>
      </c>
      <c r="J5">
        <f t="shared" si="1"/>
        <v>67.5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"/>
  <sheetViews>
    <sheetView workbookViewId="0">
      <selection activeCell="I5" sqref="I5"/>
    </sheetView>
  </sheetViews>
  <sheetFormatPr baseColWidth="10" defaultRowHeight="12.75"/>
  <cols>
    <col min="1" max="1" width="33.85546875" bestFit="1" customWidth="1"/>
    <col min="2" max="2" width="34.85546875" bestFit="1" customWidth="1"/>
    <col min="3" max="3" width="9.42578125" bestFit="1" customWidth="1"/>
    <col min="4" max="4" width="9.7109375" bestFit="1" customWidth="1"/>
    <col min="5" max="5" width="8.85546875" bestFit="1" customWidth="1"/>
    <col min="6" max="6" width="15" bestFit="1" customWidth="1"/>
    <col min="7" max="7" width="14.7109375" bestFit="1" customWidth="1"/>
    <col min="8" max="8" width="15" bestFit="1" customWidth="1"/>
    <col min="9" max="9" width="14.140625" bestFit="1" customWidth="1"/>
    <col min="10" max="10" width="20.42578125" bestFit="1" customWidth="1"/>
    <col min="11" max="11" width="10.140625" bestFit="1" customWidth="1"/>
  </cols>
  <sheetData>
    <row r="1" spans="1:11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1" ht="15">
      <c r="A2" s="3" t="s">
        <v>23</v>
      </c>
      <c r="B2" s="6" t="s">
        <v>42</v>
      </c>
      <c r="C2">
        <v>10</v>
      </c>
      <c r="D2">
        <v>20</v>
      </c>
      <c r="E2">
        <v>8</v>
      </c>
      <c r="F2">
        <v>16</v>
      </c>
      <c r="G2">
        <v>20</v>
      </c>
      <c r="H2">
        <v>40</v>
      </c>
      <c r="I2">
        <v>16</v>
      </c>
      <c r="J2">
        <v>36</v>
      </c>
      <c r="K2" s="4">
        <v>40268</v>
      </c>
    </row>
    <row r="3" spans="1:11" ht="15">
      <c r="A3" s="1" t="s">
        <v>7</v>
      </c>
      <c r="B3" s="2" t="s">
        <v>8</v>
      </c>
      <c r="C3">
        <v>16</v>
      </c>
      <c r="D3">
        <v>16</v>
      </c>
      <c r="E3">
        <v>14.4</v>
      </c>
      <c r="F3">
        <v>14.4</v>
      </c>
      <c r="G3">
        <v>32</v>
      </c>
      <c r="H3">
        <v>32</v>
      </c>
      <c r="I3">
        <v>28.8</v>
      </c>
      <c r="J3">
        <v>28.8</v>
      </c>
      <c r="K3" s="4">
        <v>40105</v>
      </c>
    </row>
    <row r="4" spans="1:11" ht="15">
      <c r="A4" s="1" t="s">
        <v>7</v>
      </c>
      <c r="B4" s="2" t="s">
        <v>13</v>
      </c>
      <c r="C4">
        <v>13</v>
      </c>
      <c r="D4">
        <v>13</v>
      </c>
      <c r="E4">
        <v>11.7</v>
      </c>
      <c r="F4">
        <v>11.7</v>
      </c>
      <c r="G4">
        <v>26</v>
      </c>
      <c r="H4">
        <v>26</v>
      </c>
      <c r="I4">
        <v>23.4</v>
      </c>
      <c r="J4">
        <v>23.4</v>
      </c>
      <c r="K4" s="4">
        <v>40105</v>
      </c>
    </row>
    <row r="5" spans="1:11" ht="15">
      <c r="A5" s="1" t="s">
        <v>21</v>
      </c>
      <c r="B5" s="2" t="s">
        <v>22</v>
      </c>
      <c r="C5">
        <v>25</v>
      </c>
      <c r="D5">
        <v>25</v>
      </c>
      <c r="E5">
        <v>22.5</v>
      </c>
      <c r="F5">
        <v>22.5</v>
      </c>
      <c r="G5">
        <v>75</v>
      </c>
      <c r="H5">
        <v>75</v>
      </c>
      <c r="I5">
        <v>67.5</v>
      </c>
      <c r="J5">
        <v>67.5</v>
      </c>
      <c r="K5" s="4">
        <v>39630</v>
      </c>
    </row>
    <row r="7" spans="1:11" ht="15">
      <c r="A7" s="1" t="s">
        <v>24</v>
      </c>
      <c r="C7">
        <f>SUM(C2:C5)</f>
        <v>64</v>
      </c>
      <c r="D7">
        <f t="shared" ref="D7:J7" si="0">SUM(D2:D5)</f>
        <v>74</v>
      </c>
      <c r="E7">
        <f t="shared" si="0"/>
        <v>56.599999999999994</v>
      </c>
      <c r="F7">
        <f t="shared" si="0"/>
        <v>64.599999999999994</v>
      </c>
      <c r="G7">
        <f t="shared" si="0"/>
        <v>153</v>
      </c>
      <c r="H7">
        <f t="shared" si="0"/>
        <v>173</v>
      </c>
      <c r="I7">
        <f t="shared" si="0"/>
        <v>135.69999999999999</v>
      </c>
      <c r="J7">
        <f t="shared" si="0"/>
        <v>155.69999999999999</v>
      </c>
    </row>
    <row r="8" spans="1:11" ht="15">
      <c r="A8" s="1" t="s">
        <v>25</v>
      </c>
      <c r="C8">
        <f>SUM(C3:C5)</f>
        <v>54</v>
      </c>
      <c r="D8">
        <f t="shared" ref="D8:J8" si="1">SUM(D3:D5)</f>
        <v>54</v>
      </c>
      <c r="E8">
        <f t="shared" si="1"/>
        <v>48.6</v>
      </c>
      <c r="F8">
        <f t="shared" si="1"/>
        <v>48.6</v>
      </c>
      <c r="G8">
        <f t="shared" si="1"/>
        <v>133</v>
      </c>
      <c r="H8">
        <f t="shared" si="1"/>
        <v>133</v>
      </c>
      <c r="I8">
        <f t="shared" si="1"/>
        <v>119.7</v>
      </c>
      <c r="J8">
        <f t="shared" si="1"/>
        <v>119.7</v>
      </c>
    </row>
  </sheetData>
  <pageMargins left="0.7" right="0.7" top="0.75" bottom="0.75" header="0.3" footer="0.3"/>
  <ignoredErrors>
    <ignoredError sqref="C8:J8" formulaRange="1"/>
  </ignoredError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"/>
  <sheetViews>
    <sheetView workbookViewId="0">
      <selection activeCell="J10" sqref="J10"/>
    </sheetView>
  </sheetViews>
  <sheetFormatPr baseColWidth="10" defaultRowHeight="12.75"/>
  <cols>
    <col min="1" max="1" width="33.85546875" bestFit="1" customWidth="1"/>
    <col min="2" max="2" width="34.85546875" bestFit="1" customWidth="1"/>
  </cols>
  <sheetData>
    <row r="1" spans="1:11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1" ht="15">
      <c r="A2" s="3" t="s">
        <v>23</v>
      </c>
      <c r="B2" s="6" t="s">
        <v>42</v>
      </c>
      <c r="C2">
        <v>10</v>
      </c>
      <c r="D2">
        <v>20</v>
      </c>
      <c r="E2">
        <v>8</v>
      </c>
      <c r="F2">
        <v>16</v>
      </c>
      <c r="G2">
        <v>20</v>
      </c>
      <c r="H2">
        <v>40</v>
      </c>
      <c r="I2">
        <v>16</v>
      </c>
      <c r="J2">
        <v>36</v>
      </c>
      <c r="K2" s="4">
        <v>40268</v>
      </c>
    </row>
    <row r="3" spans="1:11" ht="15">
      <c r="A3" s="1" t="s">
        <v>7</v>
      </c>
      <c r="B3" s="2" t="s">
        <v>8</v>
      </c>
      <c r="C3">
        <v>17</v>
      </c>
      <c r="D3">
        <v>17</v>
      </c>
      <c r="E3">
        <v>15.3</v>
      </c>
      <c r="F3">
        <v>15.3</v>
      </c>
      <c r="G3">
        <v>34</v>
      </c>
      <c r="H3">
        <v>34</v>
      </c>
      <c r="I3">
        <v>30.6</v>
      </c>
      <c r="J3">
        <v>30.6</v>
      </c>
      <c r="K3" s="4">
        <v>40868</v>
      </c>
    </row>
    <row r="4" spans="1:11" ht="15">
      <c r="A4" s="1" t="s">
        <v>7</v>
      </c>
      <c r="B4" s="2" t="s">
        <v>11</v>
      </c>
      <c r="C4">
        <v>11</v>
      </c>
      <c r="D4">
        <v>11</v>
      </c>
      <c r="E4">
        <v>9.9</v>
      </c>
      <c r="F4">
        <v>9.9</v>
      </c>
      <c r="G4">
        <v>22</v>
      </c>
      <c r="H4">
        <v>22</v>
      </c>
      <c r="I4">
        <v>19.8</v>
      </c>
      <c r="J4">
        <v>19.8</v>
      </c>
      <c r="K4" s="4">
        <v>40868</v>
      </c>
    </row>
    <row r="5" spans="1:11" ht="15">
      <c r="A5" s="1" t="s">
        <v>7</v>
      </c>
      <c r="B5" s="2" t="s">
        <v>12</v>
      </c>
      <c r="C5">
        <v>15</v>
      </c>
      <c r="D5">
        <v>15</v>
      </c>
      <c r="E5">
        <v>13.5</v>
      </c>
      <c r="F5">
        <v>13.5</v>
      </c>
      <c r="G5">
        <v>30</v>
      </c>
      <c r="H5">
        <v>30</v>
      </c>
      <c r="I5">
        <v>27</v>
      </c>
      <c r="J5">
        <v>27</v>
      </c>
      <c r="K5" s="4">
        <v>40868</v>
      </c>
    </row>
    <row r="6" spans="1:11" ht="15">
      <c r="A6" s="1" t="s">
        <v>7</v>
      </c>
      <c r="B6" s="2" t="s">
        <v>13</v>
      </c>
      <c r="C6">
        <v>14</v>
      </c>
      <c r="D6">
        <v>14</v>
      </c>
      <c r="E6">
        <v>12.6</v>
      </c>
      <c r="F6">
        <v>12.6</v>
      </c>
      <c r="G6">
        <v>28</v>
      </c>
      <c r="H6">
        <v>28</v>
      </c>
      <c r="I6">
        <v>25.2</v>
      </c>
      <c r="J6">
        <v>25.2</v>
      </c>
      <c r="K6" s="4">
        <v>40868</v>
      </c>
    </row>
    <row r="7" spans="1:11" ht="15">
      <c r="A7" s="1" t="s">
        <v>21</v>
      </c>
      <c r="B7" s="2" t="s">
        <v>22</v>
      </c>
      <c r="C7">
        <v>26</v>
      </c>
      <c r="D7">
        <v>26</v>
      </c>
      <c r="E7">
        <v>23.4</v>
      </c>
      <c r="F7">
        <v>23.4</v>
      </c>
      <c r="G7">
        <v>78</v>
      </c>
      <c r="H7">
        <v>78</v>
      </c>
      <c r="I7">
        <v>70.2</v>
      </c>
      <c r="J7">
        <v>70.2</v>
      </c>
      <c r="K7" s="4">
        <v>40238</v>
      </c>
    </row>
    <row r="9" spans="1:11" ht="15">
      <c r="A9" s="1" t="s">
        <v>24</v>
      </c>
      <c r="C9">
        <f>SUM(C2:C7)</f>
        <v>93</v>
      </c>
      <c r="D9">
        <f t="shared" ref="D9:J9" si="0">SUM(D2:D7)</f>
        <v>103</v>
      </c>
      <c r="E9">
        <f t="shared" si="0"/>
        <v>82.7</v>
      </c>
      <c r="F9">
        <f t="shared" si="0"/>
        <v>90.699999999999989</v>
      </c>
      <c r="G9">
        <f t="shared" si="0"/>
        <v>212</v>
      </c>
      <c r="H9">
        <f t="shared" si="0"/>
        <v>232</v>
      </c>
      <c r="I9">
        <f t="shared" si="0"/>
        <v>188.8</v>
      </c>
      <c r="J9">
        <f t="shared" si="0"/>
        <v>208.8</v>
      </c>
    </row>
    <row r="10" spans="1:11" ht="15">
      <c r="A10" s="1" t="s">
        <v>25</v>
      </c>
      <c r="C10">
        <f>SUM(C3:C7)</f>
        <v>83</v>
      </c>
      <c r="D10">
        <f t="shared" ref="D10:J10" si="1">SUM(D3:D7)</f>
        <v>83</v>
      </c>
      <c r="E10">
        <f t="shared" si="1"/>
        <v>74.7</v>
      </c>
      <c r="F10">
        <f t="shared" si="1"/>
        <v>74.7</v>
      </c>
      <c r="G10">
        <f t="shared" si="1"/>
        <v>192</v>
      </c>
      <c r="H10">
        <f t="shared" si="1"/>
        <v>192</v>
      </c>
      <c r="I10">
        <f t="shared" si="1"/>
        <v>172.8</v>
      </c>
      <c r="J10">
        <f t="shared" si="1"/>
        <v>172.8</v>
      </c>
    </row>
  </sheetData>
  <pageMargins left="0.7" right="0.7" top="0.75" bottom="0.75" header="0.3" footer="0.3"/>
  <ignoredErrors>
    <ignoredError sqref="C10:J10" formulaRange="1"/>
  </ignoredErrors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"/>
  <sheetViews>
    <sheetView workbookViewId="0">
      <selection activeCell="J11" sqref="J11"/>
    </sheetView>
  </sheetViews>
  <sheetFormatPr baseColWidth="10" defaultRowHeight="12.75"/>
  <cols>
    <col min="1" max="1" width="33.85546875" bestFit="1" customWidth="1"/>
    <col min="2" max="2" width="34.85546875" bestFit="1" customWidth="1"/>
    <col min="3" max="3" width="9.42578125" bestFit="1" customWidth="1"/>
    <col min="4" max="4" width="9.7109375" bestFit="1" customWidth="1"/>
    <col min="5" max="5" width="8.85546875" bestFit="1" customWidth="1"/>
    <col min="6" max="6" width="15" bestFit="1" customWidth="1"/>
    <col min="7" max="7" width="14.7109375" bestFit="1" customWidth="1"/>
    <col min="8" max="8" width="15" bestFit="1" customWidth="1"/>
    <col min="9" max="9" width="14.140625" bestFit="1" customWidth="1"/>
    <col min="10" max="10" width="20.42578125" bestFit="1" customWidth="1"/>
  </cols>
  <sheetData>
    <row r="1" spans="1:13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3" ht="15">
      <c r="A2" s="3" t="s">
        <v>23</v>
      </c>
      <c r="B2" s="6" t="s">
        <v>42</v>
      </c>
      <c r="C2">
        <v>10</v>
      </c>
      <c r="D2">
        <v>20</v>
      </c>
      <c r="E2">
        <v>8</v>
      </c>
      <c r="F2">
        <v>16</v>
      </c>
      <c r="G2">
        <v>20</v>
      </c>
      <c r="H2">
        <v>40</v>
      </c>
      <c r="I2">
        <v>16</v>
      </c>
      <c r="J2">
        <v>36</v>
      </c>
      <c r="K2" s="4">
        <v>40268</v>
      </c>
    </row>
    <row r="3" spans="1:13" ht="15">
      <c r="A3" s="1" t="s">
        <v>6</v>
      </c>
      <c r="B3" s="2" t="s">
        <v>20</v>
      </c>
      <c r="C3">
        <v>22</v>
      </c>
      <c r="D3">
        <v>22</v>
      </c>
      <c r="E3">
        <v>19.8</v>
      </c>
      <c r="F3">
        <v>19.8</v>
      </c>
      <c r="G3">
        <v>44</v>
      </c>
      <c r="H3">
        <v>44</v>
      </c>
      <c r="I3">
        <v>39.6</v>
      </c>
      <c r="J3">
        <v>39.6</v>
      </c>
      <c r="K3" s="4">
        <v>41260</v>
      </c>
    </row>
    <row r="4" spans="1:13" ht="15">
      <c r="A4" s="1" t="s">
        <v>7</v>
      </c>
      <c r="B4" s="2" t="s">
        <v>8</v>
      </c>
      <c r="C4">
        <v>17</v>
      </c>
      <c r="D4">
        <v>17</v>
      </c>
      <c r="E4">
        <v>15.3</v>
      </c>
      <c r="F4">
        <v>15.3</v>
      </c>
      <c r="G4">
        <v>34</v>
      </c>
      <c r="H4">
        <v>34</v>
      </c>
      <c r="I4">
        <v>30.6</v>
      </c>
      <c r="J4">
        <v>30.6</v>
      </c>
      <c r="K4" s="4">
        <v>40868</v>
      </c>
    </row>
    <row r="5" spans="1:13" ht="15">
      <c r="A5" s="1" t="s">
        <v>7</v>
      </c>
      <c r="B5" s="2" t="s">
        <v>11</v>
      </c>
      <c r="C5">
        <v>11</v>
      </c>
      <c r="D5">
        <v>11</v>
      </c>
      <c r="E5">
        <v>9.9</v>
      </c>
      <c r="F5">
        <v>9.9</v>
      </c>
      <c r="G5">
        <v>22</v>
      </c>
      <c r="H5">
        <v>22</v>
      </c>
      <c r="I5">
        <v>19.8</v>
      </c>
      <c r="J5">
        <v>19.8</v>
      </c>
      <c r="K5" s="4">
        <v>40868</v>
      </c>
    </row>
    <row r="6" spans="1:13" ht="15">
      <c r="A6" s="1" t="s">
        <v>7</v>
      </c>
      <c r="B6" s="2" t="s">
        <v>12</v>
      </c>
      <c r="C6">
        <v>15</v>
      </c>
      <c r="D6">
        <v>15</v>
      </c>
      <c r="E6">
        <v>13.5</v>
      </c>
      <c r="F6">
        <v>13.5</v>
      </c>
      <c r="G6">
        <v>30</v>
      </c>
      <c r="H6">
        <v>30</v>
      </c>
      <c r="I6">
        <v>27</v>
      </c>
      <c r="J6">
        <v>27</v>
      </c>
      <c r="K6" s="4">
        <v>40868</v>
      </c>
    </row>
    <row r="7" spans="1:13" ht="15">
      <c r="A7" s="1" t="s">
        <v>7</v>
      </c>
      <c r="B7" s="2" t="s">
        <v>13</v>
      </c>
      <c r="C7">
        <v>14</v>
      </c>
      <c r="D7">
        <v>14</v>
      </c>
      <c r="E7">
        <v>12.6</v>
      </c>
      <c r="F7">
        <v>12.6</v>
      </c>
      <c r="G7">
        <v>28</v>
      </c>
      <c r="H7">
        <v>28</v>
      </c>
      <c r="I7">
        <v>25.2</v>
      </c>
      <c r="J7">
        <v>25.2</v>
      </c>
      <c r="K7" s="4">
        <v>40868</v>
      </c>
    </row>
    <row r="8" spans="1:13" ht="15">
      <c r="A8" s="1" t="s">
        <v>21</v>
      </c>
      <c r="B8" s="2" t="s">
        <v>22</v>
      </c>
      <c r="C8">
        <v>27</v>
      </c>
      <c r="D8">
        <v>27</v>
      </c>
      <c r="E8">
        <v>24.3</v>
      </c>
      <c r="F8">
        <v>24.3</v>
      </c>
      <c r="G8">
        <v>81</v>
      </c>
      <c r="H8">
        <v>81</v>
      </c>
      <c r="I8">
        <v>72.900000000000006</v>
      </c>
      <c r="J8">
        <v>72.900000000000006</v>
      </c>
      <c r="K8" s="4">
        <v>40983</v>
      </c>
      <c r="L8" s="4"/>
      <c r="M8" s="4"/>
    </row>
    <row r="10" spans="1:13" ht="15">
      <c r="A10" s="1" t="s">
        <v>24</v>
      </c>
      <c r="C10">
        <f>SUM(C2:C8)</f>
        <v>116</v>
      </c>
      <c r="D10">
        <f t="shared" ref="D10:J10" si="0">SUM(D2:D8)</f>
        <v>126</v>
      </c>
      <c r="E10">
        <f t="shared" si="0"/>
        <v>103.39999999999999</v>
      </c>
      <c r="F10">
        <f t="shared" si="0"/>
        <v>111.39999999999999</v>
      </c>
      <c r="G10">
        <f t="shared" si="0"/>
        <v>259</v>
      </c>
      <c r="H10">
        <f t="shared" si="0"/>
        <v>279</v>
      </c>
      <c r="I10">
        <f t="shared" si="0"/>
        <v>231.1</v>
      </c>
      <c r="J10">
        <f t="shared" si="0"/>
        <v>251.1</v>
      </c>
    </row>
    <row r="11" spans="1:13" ht="15">
      <c r="A11" s="1" t="s">
        <v>25</v>
      </c>
      <c r="C11">
        <f>SUM(C3:C8)</f>
        <v>106</v>
      </c>
      <c r="D11">
        <f t="shared" ref="D11:J11" si="1">SUM(D3:D8)</f>
        <v>106</v>
      </c>
      <c r="E11">
        <f t="shared" si="1"/>
        <v>95.399999999999991</v>
      </c>
      <c r="F11">
        <f t="shared" si="1"/>
        <v>95.399999999999991</v>
      </c>
      <c r="G11">
        <f t="shared" si="1"/>
        <v>239</v>
      </c>
      <c r="H11">
        <f t="shared" si="1"/>
        <v>239</v>
      </c>
      <c r="I11">
        <f t="shared" si="1"/>
        <v>215.1</v>
      </c>
      <c r="J11">
        <f t="shared" si="1"/>
        <v>215.1</v>
      </c>
    </row>
  </sheetData>
  <pageMargins left="0.7" right="0.7" top="0.75" bottom="0.75" header="0.3" footer="0.3"/>
  <ignoredErrors>
    <ignoredError sqref="C11:J11" formulaRange="1"/>
  </ignoredError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selection activeCell="J13" sqref="J13"/>
    </sheetView>
  </sheetViews>
  <sheetFormatPr baseColWidth="10" defaultRowHeight="12.75"/>
  <cols>
    <col min="1" max="1" width="33.85546875" bestFit="1" customWidth="1"/>
    <col min="2" max="2" width="34.85546875" bestFit="1" customWidth="1"/>
    <col min="3" max="3" width="9.42578125" bestFit="1" customWidth="1"/>
    <col min="4" max="4" width="9.7109375" bestFit="1" customWidth="1"/>
    <col min="5" max="5" width="8.85546875" bestFit="1" customWidth="1"/>
    <col min="6" max="6" width="15" bestFit="1" customWidth="1"/>
    <col min="7" max="7" width="14.7109375" bestFit="1" customWidth="1"/>
    <col min="8" max="8" width="15" bestFit="1" customWidth="1"/>
    <col min="9" max="9" width="14.140625" bestFit="1" customWidth="1"/>
    <col min="10" max="10" width="20.42578125" bestFit="1" customWidth="1"/>
  </cols>
  <sheetData>
    <row r="1" spans="1:15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5">
      <c r="A2" s="3" t="s">
        <v>23</v>
      </c>
      <c r="B2" t="s">
        <v>39</v>
      </c>
      <c r="C2">
        <v>8</v>
      </c>
      <c r="D2">
        <v>8</v>
      </c>
      <c r="E2">
        <v>7.2</v>
      </c>
      <c r="F2">
        <v>7.2</v>
      </c>
      <c r="G2">
        <v>40</v>
      </c>
      <c r="H2">
        <v>40</v>
      </c>
      <c r="I2">
        <v>36</v>
      </c>
      <c r="J2">
        <v>36</v>
      </c>
      <c r="K2" s="4">
        <v>41715</v>
      </c>
    </row>
    <row r="3" spans="1:15">
      <c r="A3" s="3" t="s">
        <v>23</v>
      </c>
      <c r="B3" s="5" t="s">
        <v>40</v>
      </c>
      <c r="C3">
        <v>8</v>
      </c>
      <c r="D3">
        <v>8</v>
      </c>
      <c r="E3">
        <v>7.2</v>
      </c>
      <c r="F3">
        <v>7.2</v>
      </c>
      <c r="G3">
        <v>24</v>
      </c>
      <c r="H3">
        <v>24</v>
      </c>
      <c r="I3">
        <v>21.6</v>
      </c>
      <c r="J3">
        <v>21.6</v>
      </c>
      <c r="K3" s="4">
        <v>41715</v>
      </c>
    </row>
    <row r="4" spans="1:15" ht="15">
      <c r="A4" s="3" t="s">
        <v>23</v>
      </c>
      <c r="B4" s="6" t="s">
        <v>41</v>
      </c>
      <c r="C4">
        <v>10</v>
      </c>
      <c r="D4">
        <v>20</v>
      </c>
      <c r="E4">
        <v>9</v>
      </c>
      <c r="F4">
        <v>18</v>
      </c>
      <c r="G4">
        <v>30</v>
      </c>
      <c r="H4">
        <v>60</v>
      </c>
      <c r="I4">
        <v>27</v>
      </c>
      <c r="J4">
        <v>54</v>
      </c>
      <c r="K4" s="4">
        <v>41715</v>
      </c>
    </row>
    <row r="5" spans="1:15" ht="15">
      <c r="A5" s="1" t="s">
        <v>6</v>
      </c>
      <c r="B5" s="2" t="s">
        <v>20</v>
      </c>
      <c r="C5">
        <v>22</v>
      </c>
      <c r="D5">
        <v>22</v>
      </c>
      <c r="E5">
        <v>19.8</v>
      </c>
      <c r="F5">
        <v>19.8</v>
      </c>
      <c r="G5">
        <v>44</v>
      </c>
      <c r="H5">
        <v>44</v>
      </c>
      <c r="I5">
        <v>39.6</v>
      </c>
      <c r="J5">
        <v>39.6</v>
      </c>
      <c r="K5" s="4">
        <v>41260</v>
      </c>
      <c r="L5" s="4"/>
    </row>
    <row r="6" spans="1:15" ht="15">
      <c r="A6" s="1" t="s">
        <v>7</v>
      </c>
      <c r="B6" s="2" t="s">
        <v>8</v>
      </c>
      <c r="C6">
        <v>17</v>
      </c>
      <c r="D6">
        <v>17</v>
      </c>
      <c r="E6">
        <v>15.3</v>
      </c>
      <c r="F6">
        <v>15.3</v>
      </c>
      <c r="G6">
        <v>34</v>
      </c>
      <c r="H6">
        <v>34</v>
      </c>
      <c r="I6">
        <v>30.6</v>
      </c>
      <c r="J6">
        <v>30.6</v>
      </c>
      <c r="K6" s="4">
        <v>40868</v>
      </c>
      <c r="L6" s="4"/>
      <c r="M6" s="4"/>
    </row>
    <row r="7" spans="1:15" ht="15">
      <c r="A7" s="1" t="s">
        <v>7</v>
      </c>
      <c r="B7" s="2" t="s">
        <v>11</v>
      </c>
      <c r="C7">
        <v>11</v>
      </c>
      <c r="D7">
        <v>11</v>
      </c>
      <c r="E7">
        <v>9.9</v>
      </c>
      <c r="F7">
        <v>9.9</v>
      </c>
      <c r="G7">
        <v>22</v>
      </c>
      <c r="H7">
        <v>22</v>
      </c>
      <c r="I7">
        <v>19.8</v>
      </c>
      <c r="J7">
        <v>19.8</v>
      </c>
      <c r="K7" s="4">
        <v>40868</v>
      </c>
      <c r="L7" s="4"/>
    </row>
    <row r="8" spans="1:15" ht="15">
      <c r="A8" s="1" t="s">
        <v>7</v>
      </c>
      <c r="B8" s="2" t="s">
        <v>12</v>
      </c>
      <c r="C8">
        <v>15</v>
      </c>
      <c r="D8">
        <v>15</v>
      </c>
      <c r="E8">
        <v>13.5</v>
      </c>
      <c r="F8">
        <v>13.5</v>
      </c>
      <c r="G8">
        <v>30</v>
      </c>
      <c r="H8">
        <v>30</v>
      </c>
      <c r="I8">
        <v>27</v>
      </c>
      <c r="J8">
        <v>27</v>
      </c>
      <c r="K8" s="4">
        <v>40868</v>
      </c>
      <c r="L8" s="4"/>
    </row>
    <row r="9" spans="1:15" ht="15">
      <c r="A9" s="1" t="s">
        <v>7</v>
      </c>
      <c r="B9" s="2" t="s">
        <v>13</v>
      </c>
      <c r="C9">
        <v>14</v>
      </c>
      <c r="D9">
        <v>14</v>
      </c>
      <c r="E9">
        <v>12.6</v>
      </c>
      <c r="F9">
        <v>12.6</v>
      </c>
      <c r="G9">
        <v>28</v>
      </c>
      <c r="H9">
        <v>28</v>
      </c>
      <c r="I9">
        <v>25.2</v>
      </c>
      <c r="J9">
        <v>25.2</v>
      </c>
      <c r="K9" s="4">
        <v>40868</v>
      </c>
      <c r="L9" s="4"/>
      <c r="M9" s="4"/>
    </row>
    <row r="10" spans="1:15" ht="15">
      <c r="A10" s="1" t="s">
        <v>21</v>
      </c>
      <c r="B10" s="2" t="s">
        <v>22</v>
      </c>
      <c r="C10">
        <v>30</v>
      </c>
      <c r="D10">
        <v>30</v>
      </c>
      <c r="E10">
        <v>27</v>
      </c>
      <c r="F10">
        <v>27</v>
      </c>
      <c r="G10">
        <v>90</v>
      </c>
      <c r="H10">
        <v>90</v>
      </c>
      <c r="I10">
        <v>81</v>
      </c>
      <c r="J10">
        <v>81</v>
      </c>
      <c r="K10" s="4">
        <v>41671</v>
      </c>
      <c r="L10" s="4"/>
      <c r="M10" s="4"/>
      <c r="N10" s="4"/>
      <c r="O10" s="4"/>
    </row>
    <row r="12" spans="1:15" ht="15">
      <c r="A12" s="1" t="s">
        <v>24</v>
      </c>
      <c r="C12">
        <f>SUM(C2:C10)</f>
        <v>135</v>
      </c>
      <c r="D12">
        <f t="shared" ref="D12:J12" si="0">SUM(D2:D10)</f>
        <v>145</v>
      </c>
      <c r="E12">
        <f t="shared" si="0"/>
        <v>121.5</v>
      </c>
      <c r="F12">
        <f t="shared" si="0"/>
        <v>130.5</v>
      </c>
      <c r="G12">
        <f t="shared" si="0"/>
        <v>342</v>
      </c>
      <c r="H12">
        <f t="shared" si="0"/>
        <v>372</v>
      </c>
      <c r="I12">
        <f t="shared" si="0"/>
        <v>307.79999999999995</v>
      </c>
      <c r="J12">
        <f t="shared" si="0"/>
        <v>334.79999999999995</v>
      </c>
    </row>
    <row r="13" spans="1:15" ht="15">
      <c r="A13" s="1" t="s">
        <v>25</v>
      </c>
      <c r="C13">
        <f>SUM(C5:C10)</f>
        <v>109</v>
      </c>
      <c r="D13">
        <f>SUM(D5:D10)</f>
        <v>109</v>
      </c>
      <c r="E13">
        <f>SUM(E5:E10)</f>
        <v>98.1</v>
      </c>
      <c r="F13">
        <f t="shared" ref="F13:J13" si="1">SUM(F5:F10)</f>
        <v>98.1</v>
      </c>
      <c r="G13">
        <f>SUM(G5:G10)</f>
        <v>248</v>
      </c>
      <c r="H13">
        <f t="shared" si="1"/>
        <v>248</v>
      </c>
      <c r="I13">
        <f t="shared" si="1"/>
        <v>223.2</v>
      </c>
      <c r="J13">
        <f t="shared" si="1"/>
        <v>223.2</v>
      </c>
    </row>
  </sheetData>
  <pageMargins left="0.7" right="0.7" top="0.75" bottom="0.75" header="0.3" footer="0.3"/>
  <ignoredErrors>
    <ignoredError sqref="C13:J13" formulaRange="1"/>
  </ignoredErrors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workbookViewId="0">
      <selection activeCell="B7" sqref="B7"/>
    </sheetView>
  </sheetViews>
  <sheetFormatPr baseColWidth="10" defaultRowHeight="12.75"/>
  <cols>
    <col min="1" max="1" width="33.85546875" bestFit="1" customWidth="1"/>
    <col min="2" max="2" width="38.5703125" bestFit="1" customWidth="1"/>
  </cols>
  <sheetData>
    <row r="1" spans="1:13">
      <c r="A1" t="s">
        <v>0</v>
      </c>
      <c r="B1" t="s">
        <v>15</v>
      </c>
      <c r="C1" t="s">
        <v>26</v>
      </c>
      <c r="D1" t="s">
        <v>16</v>
      </c>
      <c r="E1" t="s">
        <v>27</v>
      </c>
      <c r="F1" t="s">
        <v>17</v>
      </c>
      <c r="G1" t="s">
        <v>28</v>
      </c>
      <c r="H1" t="s">
        <v>29</v>
      </c>
      <c r="I1" t="s">
        <v>30</v>
      </c>
      <c r="J1" t="s">
        <v>31</v>
      </c>
      <c r="K1" t="s">
        <v>38</v>
      </c>
    </row>
    <row r="2" spans="1:13">
      <c r="A2" s="3" t="s">
        <v>23</v>
      </c>
      <c r="B2" t="s">
        <v>39</v>
      </c>
      <c r="C2">
        <v>8</v>
      </c>
      <c r="D2">
        <v>8</v>
      </c>
      <c r="E2">
        <v>7.2</v>
      </c>
      <c r="F2">
        <v>7.2</v>
      </c>
      <c r="G2">
        <v>40</v>
      </c>
      <c r="H2">
        <v>40</v>
      </c>
      <c r="I2">
        <v>36</v>
      </c>
      <c r="J2">
        <v>36</v>
      </c>
      <c r="K2" s="4">
        <v>41715</v>
      </c>
    </row>
    <row r="3" spans="1:13">
      <c r="A3" s="3" t="s">
        <v>23</v>
      </c>
      <c r="B3" s="5" t="s">
        <v>40</v>
      </c>
      <c r="C3">
        <v>8</v>
      </c>
      <c r="D3">
        <v>8</v>
      </c>
      <c r="E3">
        <v>7.2</v>
      </c>
      <c r="F3">
        <v>7.2</v>
      </c>
      <c r="G3">
        <v>24</v>
      </c>
      <c r="H3">
        <v>24</v>
      </c>
      <c r="I3">
        <v>21.6</v>
      </c>
      <c r="J3">
        <v>21.6</v>
      </c>
      <c r="K3" s="4">
        <v>41715</v>
      </c>
    </row>
    <row r="4" spans="1:13" ht="15">
      <c r="A4" s="3" t="s">
        <v>23</v>
      </c>
      <c r="B4" s="6" t="s">
        <v>41</v>
      </c>
      <c r="C4">
        <v>10</v>
      </c>
      <c r="D4">
        <v>20</v>
      </c>
      <c r="E4">
        <v>9</v>
      </c>
      <c r="F4">
        <v>18</v>
      </c>
      <c r="G4">
        <v>30</v>
      </c>
      <c r="H4">
        <v>60</v>
      </c>
      <c r="I4">
        <v>27</v>
      </c>
      <c r="J4">
        <v>54</v>
      </c>
      <c r="K4" s="4">
        <v>41715</v>
      </c>
    </row>
    <row r="5" spans="1:13" ht="15">
      <c r="A5" s="1" t="s">
        <v>14</v>
      </c>
      <c r="B5" s="2" t="s">
        <v>18</v>
      </c>
      <c r="C5">
        <v>90</v>
      </c>
      <c r="D5">
        <v>90</v>
      </c>
      <c r="E5">
        <v>45</v>
      </c>
      <c r="F5">
        <v>45</v>
      </c>
      <c r="G5">
        <v>270</v>
      </c>
      <c r="H5">
        <v>270</v>
      </c>
      <c r="I5">
        <v>135</v>
      </c>
      <c r="J5">
        <v>135</v>
      </c>
      <c r="K5" s="4">
        <v>42301</v>
      </c>
    </row>
    <row r="6" spans="1:13" ht="15">
      <c r="A6" s="1" t="s">
        <v>14</v>
      </c>
      <c r="B6" s="2" t="s">
        <v>19</v>
      </c>
      <c r="C6">
        <v>42</v>
      </c>
      <c r="D6">
        <v>42</v>
      </c>
      <c r="E6">
        <v>21</v>
      </c>
      <c r="F6">
        <v>21</v>
      </c>
      <c r="G6">
        <v>126</v>
      </c>
      <c r="H6">
        <v>126</v>
      </c>
      <c r="I6">
        <v>63</v>
      </c>
      <c r="J6">
        <v>63</v>
      </c>
      <c r="K6" s="4">
        <v>42301</v>
      </c>
    </row>
    <row r="7" spans="1:13" ht="15">
      <c r="A7" s="1" t="s">
        <v>6</v>
      </c>
      <c r="B7" s="2" t="s">
        <v>20</v>
      </c>
      <c r="C7">
        <v>22</v>
      </c>
      <c r="D7">
        <v>22</v>
      </c>
      <c r="E7">
        <v>19.8</v>
      </c>
      <c r="F7">
        <v>19.8</v>
      </c>
      <c r="G7">
        <v>44</v>
      </c>
      <c r="H7">
        <v>44</v>
      </c>
      <c r="I7">
        <v>39.6</v>
      </c>
      <c r="J7">
        <v>39.6</v>
      </c>
      <c r="K7" s="4">
        <v>41260</v>
      </c>
    </row>
    <row r="8" spans="1:13" ht="15">
      <c r="A8" s="1" t="s">
        <v>7</v>
      </c>
      <c r="B8" s="2" t="s">
        <v>8</v>
      </c>
      <c r="C8">
        <v>23</v>
      </c>
      <c r="D8">
        <v>23</v>
      </c>
      <c r="E8">
        <v>20.7</v>
      </c>
      <c r="F8">
        <v>20.7</v>
      </c>
      <c r="G8">
        <v>46</v>
      </c>
      <c r="H8">
        <v>46</v>
      </c>
      <c r="I8">
        <v>41.4</v>
      </c>
      <c r="J8">
        <v>41.4</v>
      </c>
      <c r="K8" s="4">
        <v>42353</v>
      </c>
    </row>
    <row r="9" spans="1:13" ht="15">
      <c r="A9" s="1" t="s">
        <v>7</v>
      </c>
      <c r="B9" s="2" t="s">
        <v>9</v>
      </c>
      <c r="C9">
        <v>21</v>
      </c>
      <c r="D9">
        <v>21</v>
      </c>
      <c r="E9">
        <v>18.899999999999999</v>
      </c>
      <c r="F9">
        <v>18.899999999999999</v>
      </c>
      <c r="G9">
        <v>42</v>
      </c>
      <c r="H9">
        <v>42</v>
      </c>
      <c r="I9">
        <v>37.799999999999997</v>
      </c>
      <c r="J9">
        <v>37.799999999999997</v>
      </c>
      <c r="K9" s="4">
        <v>42353</v>
      </c>
    </row>
    <row r="10" spans="1:13" ht="15">
      <c r="A10" s="1" t="s">
        <v>7</v>
      </c>
      <c r="B10" s="2" t="s">
        <v>10</v>
      </c>
      <c r="C10">
        <v>20</v>
      </c>
      <c r="D10">
        <v>20</v>
      </c>
      <c r="E10">
        <v>18</v>
      </c>
      <c r="F10">
        <v>18</v>
      </c>
      <c r="G10">
        <v>40</v>
      </c>
      <c r="H10">
        <v>40</v>
      </c>
      <c r="I10">
        <v>36</v>
      </c>
      <c r="J10">
        <v>36</v>
      </c>
      <c r="K10" s="4">
        <v>42353</v>
      </c>
    </row>
    <row r="11" spans="1:13" ht="15">
      <c r="A11" s="1" t="s">
        <v>7</v>
      </c>
      <c r="B11" s="2" t="s">
        <v>11</v>
      </c>
      <c r="C11">
        <v>15</v>
      </c>
      <c r="D11">
        <v>15</v>
      </c>
      <c r="E11">
        <v>13.5</v>
      </c>
      <c r="F11">
        <v>13.5</v>
      </c>
      <c r="G11">
        <v>30</v>
      </c>
      <c r="H11">
        <v>30</v>
      </c>
      <c r="I11">
        <v>27</v>
      </c>
      <c r="J11">
        <v>27</v>
      </c>
      <c r="K11" s="4">
        <v>42353</v>
      </c>
    </row>
    <row r="12" spans="1:13" ht="15">
      <c r="A12" s="1" t="s">
        <v>7</v>
      </c>
      <c r="B12" s="2" t="s">
        <v>12</v>
      </c>
      <c r="C12">
        <v>19</v>
      </c>
      <c r="D12">
        <v>19</v>
      </c>
      <c r="E12">
        <v>17.100000000000001</v>
      </c>
      <c r="F12">
        <v>17.100000000000001</v>
      </c>
      <c r="G12">
        <v>38</v>
      </c>
      <c r="H12">
        <v>38</v>
      </c>
      <c r="I12">
        <v>34.200000000000003</v>
      </c>
      <c r="J12">
        <v>34.200000000000003</v>
      </c>
      <c r="K12" s="4">
        <v>42353</v>
      </c>
    </row>
    <row r="13" spans="1:13" ht="15">
      <c r="A13" s="1" t="s">
        <v>7</v>
      </c>
      <c r="B13" s="2" t="s">
        <v>13</v>
      </c>
      <c r="C13">
        <v>19</v>
      </c>
      <c r="D13">
        <v>19</v>
      </c>
      <c r="E13">
        <v>17.100000000000001</v>
      </c>
      <c r="F13">
        <v>17.100000000000001</v>
      </c>
      <c r="G13">
        <v>38</v>
      </c>
      <c r="H13">
        <v>38</v>
      </c>
      <c r="I13">
        <v>34.200000000000003</v>
      </c>
      <c r="J13">
        <v>34.200000000000003</v>
      </c>
      <c r="K13" s="4">
        <v>42353</v>
      </c>
    </row>
    <row r="14" spans="1:13" ht="15">
      <c r="A14" s="1" t="s">
        <v>21</v>
      </c>
      <c r="B14" s="2" t="s">
        <v>22</v>
      </c>
      <c r="C14">
        <v>32</v>
      </c>
      <c r="D14">
        <v>32</v>
      </c>
      <c r="E14">
        <v>28.8</v>
      </c>
      <c r="F14">
        <v>28.8</v>
      </c>
      <c r="G14">
        <v>96</v>
      </c>
      <c r="H14">
        <v>96</v>
      </c>
      <c r="I14">
        <v>86.4</v>
      </c>
      <c r="J14">
        <v>86.4</v>
      </c>
      <c r="K14" s="4">
        <v>42121</v>
      </c>
      <c r="L14" s="4"/>
      <c r="M14" s="4"/>
    </row>
    <row r="16" spans="1:13" ht="15">
      <c r="A16" s="1" t="s">
        <v>24</v>
      </c>
      <c r="C16">
        <f>SUM(C2:C14)-SUM(C5:C6)</f>
        <v>197</v>
      </c>
      <c r="D16">
        <f>SUM(D2:D14)-SUM(D5:D6)</f>
        <v>207</v>
      </c>
      <c r="E16">
        <f t="shared" ref="E16:J16" si="0">SUM(E2:E14)-SUM(E5:E6)</f>
        <v>177.3</v>
      </c>
      <c r="F16">
        <f t="shared" si="0"/>
        <v>186.3</v>
      </c>
      <c r="G16">
        <f t="shared" si="0"/>
        <v>468</v>
      </c>
      <c r="H16">
        <f t="shared" si="0"/>
        <v>498</v>
      </c>
      <c r="I16">
        <f t="shared" si="0"/>
        <v>421.20000000000005</v>
      </c>
      <c r="J16">
        <f t="shared" si="0"/>
        <v>448.20000000000005</v>
      </c>
    </row>
    <row r="17" spans="1:10" ht="15">
      <c r="A17" s="1" t="s">
        <v>25</v>
      </c>
      <c r="C17">
        <f>SUM(C5:C14)</f>
        <v>303</v>
      </c>
      <c r="D17">
        <f t="shared" ref="D17:J17" si="1">SUM(D5:D14)</f>
        <v>303</v>
      </c>
      <c r="E17">
        <f t="shared" si="1"/>
        <v>219.9</v>
      </c>
      <c r="F17">
        <f t="shared" si="1"/>
        <v>219.9</v>
      </c>
      <c r="G17">
        <f t="shared" si="1"/>
        <v>770</v>
      </c>
      <c r="H17">
        <f t="shared" si="1"/>
        <v>770</v>
      </c>
      <c r="I17">
        <f t="shared" si="1"/>
        <v>534.6</v>
      </c>
      <c r="J17">
        <f t="shared" si="1"/>
        <v>534.6</v>
      </c>
    </row>
  </sheetData>
  <pageMargins left="0.7" right="0.7" top="0.75" bottom="0.75" header="0.3" footer="0.3"/>
  <ignoredErrors>
    <ignoredError sqref="C17:J17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Prisar pr 17.12.2016</vt:lpstr>
      <vt:lpstr>Antal bomstasjonar pr år</vt:lpstr>
      <vt:lpstr>01.01.2009</vt:lpstr>
      <vt:lpstr>01.01.2011</vt:lpstr>
      <vt:lpstr>01.01.2012</vt:lpstr>
      <vt:lpstr>01.01.2013</vt:lpstr>
      <vt:lpstr>01.01.2015</vt:lpstr>
      <vt:lpstr>01.01.2016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Sindre Ness</dc:creator>
  <cp:lastModifiedBy>Birthe Bringsvor</cp:lastModifiedBy>
  <dcterms:created xsi:type="dcterms:W3CDTF">2016-11-03T10:03:51Z</dcterms:created>
  <dcterms:modified xsi:type="dcterms:W3CDTF">2017-01-16T12:02:31Z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1286758956</vt:i4>
  </property>
  <property fmtid="{D5CDD505-2E9C-101B-9397-08002B2CF9AE}" pid="3" name="_NewReviewCycle">
    <vt:lpwstr/>
  </property>
  <property fmtid="{D5CDD505-2E9C-101B-9397-08002B2CF9AE}" pid="4" name="_EmailSubject">
    <vt:lpwstr>E136 - vegprosjekt - takster pr 17.12.2016</vt:lpwstr>
  </property>
  <property fmtid="{D5CDD505-2E9C-101B-9397-08002B2CF9AE}" pid="5" name="_AuthorEmail">
    <vt:lpwstr>sindre.ness@nrk.no</vt:lpwstr>
  </property>
  <property fmtid="{D5CDD505-2E9C-101B-9397-08002B2CF9AE}" pid="6" name="_AuthorEmailDisplayName">
    <vt:lpwstr>Sindre Ness</vt:lpwstr>
  </property>
  <property fmtid="{D5CDD505-2E9C-101B-9397-08002B2CF9AE}" pid="7" name="_ReviewingToolsShownOnce">
    <vt:lpwstr/>
  </property>
</Properties>
</file>